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<sst xmlns="http://schemas.openxmlformats.org/spreadsheetml/2006/main" count="54" uniqueCount="49">
  <si>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Cost of Operations</t>
  </si>
  <si>
    <t>(based on 100,000 miles a year)</t>
  </si>
  <si>
    <t>FIXED COSTS</t>
  </si>
  <si>
    <t>ANNUAL COSTS</t>
  </si>
  <si>
    <t>MONTHLY COSTS</t>
  </si>
  <si>
    <t>Truck Payment</t>
  </si>
  <si>
    <t>Trailer Payment</t>
  </si>
  <si>
    <t>Collision/Comp Insur.</t>
  </si>
  <si>
    <t>Bobtail Insur.</t>
  </si>
  <si>
    <t>Cargo Insur.</t>
  </si>
  <si>
    <t>Health Insur.</t>
  </si>
  <si>
    <t>Licenses</t>
  </si>
  <si>
    <t>Permits</t>
  </si>
  <si>
    <t>Accounting Svcs</t>
  </si>
  <si>
    <t>Return on Investment</t>
  </si>
  <si>
    <t>Total Fixed Costs:</t>
  </si>
  <si>
    <t>VARIABLE COSTS</t>
  </si>
  <si>
    <t>Tractor Fuel</t>
  </si>
  <si>
    <t>Reefer Fuel</t>
  </si>
  <si>
    <t>Tractor/Trailer Tires</t>
  </si>
  <si>
    <t>Maintenance</t>
  </si>
  <si>
    <t>Repair</t>
  </si>
  <si>
    <t>Truck Wash</t>
  </si>
  <si>
    <t>Telephone</t>
  </si>
  <si>
    <t>Lodging</t>
  </si>
  <si>
    <t>Loading/Unloading Charges</t>
  </si>
  <si>
    <t>Tolls</t>
  </si>
  <si>
    <t>Legal Fees</t>
  </si>
  <si>
    <t>Fines</t>
  </si>
  <si>
    <t>Cargo Claims</t>
  </si>
  <si>
    <t>Scale Fees</t>
  </si>
  <si>
    <t>Workman's Compensation</t>
  </si>
  <si>
    <t>Taxes(Road, Use, Fuel, Fed)</t>
  </si>
  <si>
    <t>Miscellaneous Expenses</t>
  </si>
  <si>
    <t>Total Variable Costs:</t>
  </si>
  <si>
    <t>Total Vehicle Costs:</t>
  </si>
  <si>
    <t>Drivers Income:</t>
  </si>
  <si>
    <t>Total Cost of Operation:</t>
  </si>
  <si>
    <t>CENTS PER MILE</t>
  </si>
  <si>
    <t>Meals</t>
  </si>
  <si>
    <t>Total Miles Driven Annually</t>
  </si>
  <si>
    <t>In the example below, enter the drivers income amount you expect/desire, and the</t>
  </si>
  <si>
    <t>Total Cost of Operation will be figured automatically.</t>
  </si>
  <si>
    <t>Miles Needed</t>
  </si>
  <si>
    <t>Cents Per Mile and the needed miles to be driven will be figured automatically.</t>
  </si>
  <si>
    <t>In the example below, the drivers income is based on 30% of the Total Cost of Operation.</t>
  </si>
  <si>
    <t xml:space="preserve">$0.726 cents a mile. If he's hauling 82 cents per mile freight, he's clearing </t>
  </si>
  <si>
    <t>10 cents a mile which translatates into an annual wage of $9,362.</t>
  </si>
  <si>
    <t xml:space="preserve">*In the example above you will note this driver has total expenses per mile of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</si>
</sst>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00000"/>
    <numFmt numFmtId="167" formatCode="&quot;$&quot;#,##0"/>
    <numFmt numFmtId="168" formatCode="&quot;$&quot;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3" fillId="4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164" fontId="3" fillId="4" borderId="3" xfId="0" applyNumberFormat="1" applyFont="1" applyFill="1" applyBorder="1" applyAlignment="1">
      <alignment horizontal="right"/>
    </xf>
    <xf numFmtId="165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/>
    </xf>
    <xf numFmtId="167" fontId="5" fillId="4" borderId="1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5" fontId="7" fillId="4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28">
      <selection activeCell="A28" sqref="A1:IV16384"/>
    </sheetView>
  </sheetViews>
  <sheetFormatPr defaultColWidth="9.140625" defaultRowHeight="12.75"/>
  <cols>
    <col min="1" max="1" width="22.140625" style="0" bestFit="1" customWidth="1"/>
    <col min="2" max="2" width="2.00390625" style="0" customWidth="1"/>
    <col min="3" max="3" width="14.421875" style="0" customWidth="1"/>
    <col min="4" max="4" width="15.7109375" style="0" customWidth="1"/>
    <col min="5" max="5" width="14.421875" style="0" customWidth="1"/>
  </cols>
  <sheetData>
    <row r="1" spans="1:5" ht="15.75">
      <c r="A1" s="2" t="s">
        <v>0</v>
      </c>
      <c r="B1" s="36" t="s">
        <v>1</v>
      </c>
      <c r="C1" s="36"/>
      <c r="D1" s="36"/>
      <c r="E1" s="36"/>
    </row>
    <row r="2" spans="1:5" s="3" customFormat="1" ht="11.25">
      <c r="A2" s="13"/>
      <c r="B2" s="12"/>
      <c r="C2" s="12"/>
      <c r="D2" s="12"/>
      <c r="E2" s="12"/>
    </row>
    <row r="3" spans="1:5" s="3" customFormat="1" ht="12.75">
      <c r="A3" s="35" t="s">
        <v>45</v>
      </c>
      <c r="B3" s="12"/>
      <c r="C3" s="12"/>
      <c r="D3" s="12"/>
      <c r="E3" s="12"/>
    </row>
    <row r="4" spans="1:5" s="3" customFormat="1" ht="11.25">
      <c r="A4" s="13"/>
      <c r="B4" s="12"/>
      <c r="C4" s="12"/>
      <c r="D4" s="12"/>
      <c r="E4" s="12"/>
    </row>
    <row r="5" spans="1:5" s="3" customFormat="1" ht="11.25">
      <c r="A5" s="14" t="s">
        <v>40</v>
      </c>
      <c r="B5" s="12"/>
      <c r="C5" s="16">
        <v>100000</v>
      </c>
      <c r="D5" s="12"/>
      <c r="E5" s="12"/>
    </row>
    <row r="6" s="3" customFormat="1" ht="11.25"/>
    <row r="7" spans="1:5" s="3" customFormat="1" ht="11.25">
      <c r="A7" s="4" t="s">
        <v>2</v>
      </c>
      <c r="C7" s="11" t="s">
        <v>3</v>
      </c>
      <c r="D7" s="11" t="s">
        <v>4</v>
      </c>
      <c r="E7" s="11" t="s">
        <v>38</v>
      </c>
    </row>
    <row r="8" spans="3:5" s="3" customFormat="1" ht="11.25">
      <c r="C8" s="17"/>
      <c r="D8" s="17"/>
      <c r="E8" s="18"/>
    </row>
    <row r="9" spans="1:5" s="3" customFormat="1" ht="11.25">
      <c r="A9" s="3" t="s">
        <v>5</v>
      </c>
      <c r="C9" s="15">
        <v>16000</v>
      </c>
      <c r="D9" s="21">
        <f>C9/12</f>
        <v>1333.3333333333333</v>
      </c>
      <c r="E9" s="20">
        <f>C9/C5</f>
        <v>0.16</v>
      </c>
    </row>
    <row r="10" spans="1:5" s="3" customFormat="1" ht="11.25">
      <c r="A10" s="3" t="s">
        <v>6</v>
      </c>
      <c r="C10" s="19">
        <v>0</v>
      </c>
      <c r="D10" s="7">
        <f aca="true" t="shared" si="0" ref="D10:D20">C10/12</f>
        <v>0</v>
      </c>
      <c r="E10" s="9">
        <f>C10/C5</f>
        <v>0</v>
      </c>
    </row>
    <row r="11" spans="1:5" s="3" customFormat="1" ht="11.25">
      <c r="A11" s="3" t="s">
        <v>7</v>
      </c>
      <c r="C11" s="15">
        <v>5700</v>
      </c>
      <c r="D11" s="7">
        <f t="shared" si="0"/>
        <v>475</v>
      </c>
      <c r="E11" s="9">
        <f>C11/C5</f>
        <v>0.057</v>
      </c>
    </row>
    <row r="12" spans="1:5" s="3" customFormat="1" ht="11.25">
      <c r="A12" s="3" t="s">
        <v>8</v>
      </c>
      <c r="C12" s="15">
        <v>704</v>
      </c>
      <c r="D12" s="7">
        <f t="shared" si="0"/>
        <v>58.666666666666664</v>
      </c>
      <c r="E12" s="9">
        <f>C12/C5</f>
        <v>0.00704</v>
      </c>
    </row>
    <row r="13" spans="1:5" s="3" customFormat="1" ht="11.25">
      <c r="A13" s="3" t="s">
        <v>9</v>
      </c>
      <c r="C13" s="15">
        <v>0</v>
      </c>
      <c r="D13" s="7">
        <f t="shared" si="0"/>
        <v>0</v>
      </c>
      <c r="E13" s="9">
        <f>C13/C5</f>
        <v>0</v>
      </c>
    </row>
    <row r="14" spans="1:5" s="3" customFormat="1" ht="11.25">
      <c r="A14" s="3" t="s">
        <v>10</v>
      </c>
      <c r="C14" s="15">
        <v>2643</v>
      </c>
      <c r="D14" s="7">
        <f t="shared" si="0"/>
        <v>220.25</v>
      </c>
      <c r="E14" s="9">
        <f>C14/C5</f>
        <v>0.02643</v>
      </c>
    </row>
    <row r="15" spans="1:5" s="3" customFormat="1" ht="11.25">
      <c r="A15" s="3" t="s">
        <v>11</v>
      </c>
      <c r="C15" s="15">
        <v>1574</v>
      </c>
      <c r="D15" s="7">
        <f t="shared" si="0"/>
        <v>131.16666666666666</v>
      </c>
      <c r="E15" s="9">
        <f>C15/C5</f>
        <v>0.01574</v>
      </c>
    </row>
    <row r="16" spans="1:5" s="3" customFormat="1" ht="11.25">
      <c r="A16" s="3" t="s">
        <v>12</v>
      </c>
      <c r="C16" s="15">
        <v>454</v>
      </c>
      <c r="D16" s="7">
        <f t="shared" si="0"/>
        <v>37.833333333333336</v>
      </c>
      <c r="E16" s="9">
        <f>C16/C5</f>
        <v>0.00454</v>
      </c>
    </row>
    <row r="17" spans="1:5" s="3" customFormat="1" ht="11.25">
      <c r="A17" s="3" t="s">
        <v>13</v>
      </c>
      <c r="C17" s="15">
        <v>541</v>
      </c>
      <c r="D17" s="7">
        <f t="shared" si="0"/>
        <v>45.083333333333336</v>
      </c>
      <c r="E17" s="9">
        <f>C17/C5</f>
        <v>0.00541</v>
      </c>
    </row>
    <row r="18" spans="1:5" s="3" customFormat="1" ht="11.25">
      <c r="A18" s="3" t="s">
        <v>14</v>
      </c>
      <c r="C18" s="15">
        <v>0</v>
      </c>
      <c r="D18" s="8">
        <f t="shared" si="0"/>
        <v>0</v>
      </c>
      <c r="E18" s="10">
        <f>C18/C5</f>
        <v>0</v>
      </c>
    </row>
    <row r="19" spans="3:5" s="3" customFormat="1" ht="11.25">
      <c r="C19" s="22"/>
      <c r="D19" s="22"/>
      <c r="E19" s="23"/>
    </row>
    <row r="20" spans="1:5" s="3" customFormat="1" ht="11.25">
      <c r="A20" s="3" t="s">
        <v>15</v>
      </c>
      <c r="C20" s="27">
        <f>SUM(C9:C18)</f>
        <v>27616</v>
      </c>
      <c r="D20" s="27">
        <f t="shared" si="0"/>
        <v>2301.3333333333335</v>
      </c>
      <c r="E20" s="25">
        <f>C20/C5</f>
        <v>0.27616</v>
      </c>
    </row>
    <row r="21" spans="3:5" s="3" customFormat="1" ht="11.25">
      <c r="C21" s="22"/>
      <c r="D21" s="22"/>
      <c r="E21" s="24"/>
    </row>
    <row r="22" spans="1:5" s="3" customFormat="1" ht="11.25">
      <c r="A22" s="5" t="s">
        <v>16</v>
      </c>
      <c r="C22" s="22"/>
      <c r="D22" s="22"/>
      <c r="E22" s="24"/>
    </row>
    <row r="23" spans="3:5" s="3" customFormat="1" ht="11.25">
      <c r="C23" s="22"/>
      <c r="D23" s="22"/>
      <c r="E23" s="24"/>
    </row>
    <row r="24" spans="1:5" s="3" customFormat="1" ht="11.25">
      <c r="A24" s="3" t="s">
        <v>17</v>
      </c>
      <c r="C24" s="15">
        <v>20700</v>
      </c>
      <c r="D24" s="21">
        <f>C24/12</f>
        <v>1725</v>
      </c>
      <c r="E24" s="26">
        <f>C24/C5</f>
        <v>0.207</v>
      </c>
    </row>
    <row r="25" spans="1:5" s="3" customFormat="1" ht="11.25">
      <c r="A25" s="3" t="s">
        <v>18</v>
      </c>
      <c r="C25" s="15">
        <v>0</v>
      </c>
      <c r="D25" s="7">
        <f aca="true" t="shared" si="1" ref="D25:D49">C25/12</f>
        <v>0</v>
      </c>
      <c r="E25" s="9">
        <f>C25/C5</f>
        <v>0</v>
      </c>
    </row>
    <row r="26" spans="1:5" s="3" customFormat="1" ht="11.25">
      <c r="A26" s="3" t="s">
        <v>19</v>
      </c>
      <c r="C26" s="15">
        <v>2300</v>
      </c>
      <c r="D26" s="7">
        <f t="shared" si="1"/>
        <v>191.66666666666666</v>
      </c>
      <c r="E26" s="9">
        <f>C26/C5</f>
        <v>0.023</v>
      </c>
    </row>
    <row r="27" spans="1:5" s="3" customFormat="1" ht="11.25">
      <c r="A27" s="3" t="s">
        <v>20</v>
      </c>
      <c r="C27" s="15">
        <v>4676</v>
      </c>
      <c r="D27" s="7">
        <f t="shared" si="1"/>
        <v>389.6666666666667</v>
      </c>
      <c r="E27" s="9">
        <f>C27/C5</f>
        <v>0.04676</v>
      </c>
    </row>
    <row r="28" spans="1:5" s="3" customFormat="1" ht="11.25">
      <c r="A28" s="3" t="s">
        <v>21</v>
      </c>
      <c r="C28" s="15">
        <v>5615</v>
      </c>
      <c r="D28" s="7">
        <f t="shared" si="1"/>
        <v>467.9166666666667</v>
      </c>
      <c r="E28" s="9">
        <f>C28/C5</f>
        <v>0.05615</v>
      </c>
    </row>
    <row r="29" spans="1:5" s="3" customFormat="1" ht="11.25">
      <c r="A29" s="3" t="s">
        <v>22</v>
      </c>
      <c r="C29" s="15">
        <v>701</v>
      </c>
      <c r="D29" s="7">
        <f t="shared" si="1"/>
        <v>58.416666666666664</v>
      </c>
      <c r="E29" s="9">
        <f>C29/C5</f>
        <v>0.00701</v>
      </c>
    </row>
    <row r="30" spans="1:5" s="3" customFormat="1" ht="11.25">
      <c r="A30" s="3" t="s">
        <v>23</v>
      </c>
      <c r="C30" s="15">
        <v>1534</v>
      </c>
      <c r="D30" s="7">
        <f t="shared" si="1"/>
        <v>127.83333333333333</v>
      </c>
      <c r="E30" s="9">
        <f>C30/C5</f>
        <v>0.01534</v>
      </c>
    </row>
    <row r="31" spans="1:5" s="3" customFormat="1" ht="11.25">
      <c r="A31" s="3" t="s">
        <v>24</v>
      </c>
      <c r="C31" s="15">
        <v>788</v>
      </c>
      <c r="D31" s="7">
        <f t="shared" si="1"/>
        <v>65.66666666666667</v>
      </c>
      <c r="E31" s="9">
        <f>C31/C5</f>
        <v>0.00788</v>
      </c>
    </row>
    <row r="32" spans="1:5" s="3" customFormat="1" ht="11.25">
      <c r="A32" s="3" t="s">
        <v>39</v>
      </c>
      <c r="C32" s="15">
        <v>5177</v>
      </c>
      <c r="D32" s="7">
        <f t="shared" si="1"/>
        <v>431.4166666666667</v>
      </c>
      <c r="E32" s="9">
        <f>C32/C5</f>
        <v>0.05177</v>
      </c>
    </row>
    <row r="33" spans="1:5" s="3" customFormat="1" ht="11.25">
      <c r="A33" s="3" t="s">
        <v>25</v>
      </c>
      <c r="C33" s="15">
        <v>0</v>
      </c>
      <c r="D33" s="7">
        <f t="shared" si="1"/>
        <v>0</v>
      </c>
      <c r="E33" s="9">
        <f>C33/C5</f>
        <v>0</v>
      </c>
    </row>
    <row r="34" spans="1:5" s="3" customFormat="1" ht="11.25">
      <c r="A34" s="3" t="s">
        <v>26</v>
      </c>
      <c r="C34" s="15">
        <v>1276</v>
      </c>
      <c r="D34" s="7">
        <f t="shared" si="1"/>
        <v>106.33333333333333</v>
      </c>
      <c r="E34" s="9">
        <f>C34/C5</f>
        <v>0.01276</v>
      </c>
    </row>
    <row r="35" spans="1:5" s="3" customFormat="1" ht="11.25">
      <c r="A35" s="3" t="s">
        <v>27</v>
      </c>
      <c r="C35" s="15">
        <v>0</v>
      </c>
      <c r="D35" s="7">
        <f t="shared" si="1"/>
        <v>0</v>
      </c>
      <c r="E35" s="9">
        <f>C35/C5</f>
        <v>0</v>
      </c>
    </row>
    <row r="36" spans="1:5" s="3" customFormat="1" ht="11.25">
      <c r="A36" s="3" t="s">
        <v>28</v>
      </c>
      <c r="C36" s="15">
        <v>0</v>
      </c>
      <c r="D36" s="7">
        <f t="shared" si="1"/>
        <v>0</v>
      </c>
      <c r="E36" s="9">
        <f>C36/C5</f>
        <v>0</v>
      </c>
    </row>
    <row r="37" spans="1:5" s="3" customFormat="1" ht="11.25">
      <c r="A37" s="3" t="s">
        <v>29</v>
      </c>
      <c r="C37" s="15">
        <v>0</v>
      </c>
      <c r="D37" s="7">
        <f t="shared" si="1"/>
        <v>0</v>
      </c>
      <c r="E37" s="9">
        <f>C37/C5</f>
        <v>0</v>
      </c>
    </row>
    <row r="38" spans="1:5" s="3" customFormat="1" ht="11.25">
      <c r="A38" s="3" t="s">
        <v>30</v>
      </c>
      <c r="C38" s="15">
        <v>0</v>
      </c>
      <c r="D38" s="7">
        <f t="shared" si="1"/>
        <v>0</v>
      </c>
      <c r="E38" s="9">
        <f>C38/C5</f>
        <v>0</v>
      </c>
    </row>
    <row r="39" spans="1:5" s="3" customFormat="1" ht="11.25">
      <c r="A39" s="3" t="s">
        <v>31</v>
      </c>
      <c r="C39" s="15">
        <v>0</v>
      </c>
      <c r="D39" s="7">
        <f t="shared" si="1"/>
        <v>0</v>
      </c>
      <c r="E39" s="9">
        <f>C39/C5</f>
        <v>0</v>
      </c>
    </row>
    <row r="40" spans="1:5" s="3" customFormat="1" ht="11.25">
      <c r="A40" s="3" t="s">
        <v>32</v>
      </c>
      <c r="C40" s="15">
        <v>1755</v>
      </c>
      <c r="D40" s="7">
        <f t="shared" si="1"/>
        <v>146.25</v>
      </c>
      <c r="E40" s="9">
        <f>C40/C5</f>
        <v>0.01755</v>
      </c>
    </row>
    <row r="41" spans="1:5" s="3" customFormat="1" ht="11.25">
      <c r="A41" s="3" t="s">
        <v>33</v>
      </c>
      <c r="C41" s="15">
        <v>500</v>
      </c>
      <c r="D41" s="8">
        <f t="shared" si="1"/>
        <v>41.666666666666664</v>
      </c>
      <c r="E41" s="10">
        <f>C41/C5</f>
        <v>0.005</v>
      </c>
    </row>
    <row r="42" spans="3:5" s="3" customFormat="1" ht="11.25">
      <c r="C42" s="22"/>
      <c r="D42" s="22"/>
      <c r="E42" s="23"/>
    </row>
    <row r="43" spans="1:5" s="3" customFormat="1" ht="11.25">
      <c r="A43" s="6" t="s">
        <v>34</v>
      </c>
      <c r="C43" s="28">
        <f>SUM(C24:C41)</f>
        <v>45022</v>
      </c>
      <c r="D43" s="27">
        <f t="shared" si="1"/>
        <v>3751.8333333333335</v>
      </c>
      <c r="E43" s="25">
        <f>C43/C5</f>
        <v>0.45022</v>
      </c>
    </row>
    <row r="44" spans="2:5" s="3" customFormat="1" ht="11.25">
      <c r="B44" s="24"/>
      <c r="C44" s="22"/>
      <c r="D44" s="22"/>
      <c r="E44" s="24"/>
    </row>
    <row r="45" spans="1:5" s="3" customFormat="1" ht="11.25">
      <c r="A45" s="6" t="s">
        <v>35</v>
      </c>
      <c r="C45" s="28">
        <f>C20+C43</f>
        <v>72638</v>
      </c>
      <c r="D45" s="27">
        <f t="shared" si="1"/>
        <v>6053.166666666667</v>
      </c>
      <c r="E45" s="25">
        <f>C45/C5</f>
        <v>0.72638</v>
      </c>
    </row>
    <row r="46" spans="3:6" s="3" customFormat="1" ht="11.25">
      <c r="C46" s="22"/>
      <c r="D46" s="22"/>
      <c r="E46" s="24"/>
      <c r="F46" s="24"/>
    </row>
    <row r="47" spans="1:5" s="3" customFormat="1" ht="11.25">
      <c r="A47" s="6" t="s">
        <v>36</v>
      </c>
      <c r="C47" s="29">
        <f>(C45/7)*3</f>
        <v>31130.571428571428</v>
      </c>
      <c r="D47" s="27">
        <f t="shared" si="1"/>
        <v>2594.214285714286</v>
      </c>
      <c r="E47" s="25">
        <f>C47/C5</f>
        <v>0.3113057142857143</v>
      </c>
    </row>
    <row r="48" spans="3:5" s="3" customFormat="1" ht="11.25">
      <c r="C48" s="22"/>
      <c r="D48" s="22"/>
      <c r="E48" s="24"/>
    </row>
    <row r="49" spans="1:5" ht="12.75">
      <c r="A49" s="6" t="s">
        <v>37</v>
      </c>
      <c r="C49" s="28">
        <f>C45+C47</f>
        <v>103768.57142857142</v>
      </c>
      <c r="D49" s="27">
        <f t="shared" si="1"/>
        <v>8647.380952380952</v>
      </c>
      <c r="E49" s="30">
        <f>C49/C5</f>
        <v>1.037685714285714</v>
      </c>
    </row>
    <row r="50" ht="12.75">
      <c r="A50" s="1"/>
    </row>
    <row r="51" spans="1:5" ht="12.75">
      <c r="A51" s="36" t="s">
        <v>48</v>
      </c>
      <c r="B51" s="36"/>
      <c r="C51" s="36"/>
      <c r="D51" s="36"/>
      <c r="E51" s="36"/>
    </row>
    <row r="52" spans="1:5" ht="12.75">
      <c r="A52" s="36" t="s">
        <v>46</v>
      </c>
      <c r="B52" s="36"/>
      <c r="C52" s="36"/>
      <c r="D52" s="36"/>
      <c r="E52" s="36"/>
    </row>
    <row r="53" spans="1:5" ht="12.75">
      <c r="A53" s="36" t="s">
        <v>47</v>
      </c>
      <c r="B53" s="36"/>
      <c r="C53" s="36"/>
      <c r="D53" s="36"/>
      <c r="E53" s="36"/>
    </row>
    <row r="55" ht="12.75">
      <c r="A55" s="35" t="s">
        <v>41</v>
      </c>
    </row>
    <row r="56" ht="12.75">
      <c r="A56" s="35" t="s">
        <v>42</v>
      </c>
    </row>
    <row r="58" spans="1:5" ht="12.75">
      <c r="A58" s="6" t="s">
        <v>36</v>
      </c>
      <c r="B58" s="3"/>
      <c r="C58" s="31">
        <v>40000</v>
      </c>
      <c r="D58" s="27">
        <f>C58/12</f>
        <v>3333.3333333333335</v>
      </c>
      <c r="E58" s="25">
        <f>C58/C5</f>
        <v>0.4</v>
      </c>
    </row>
    <row r="59" spans="1:5" ht="12.75">
      <c r="A59" s="3"/>
      <c r="B59" s="3"/>
      <c r="C59" s="22"/>
      <c r="D59" s="22"/>
      <c r="E59" s="24"/>
    </row>
    <row r="60" spans="1:5" ht="12.75">
      <c r="A60" s="6" t="s">
        <v>37</v>
      </c>
      <c r="C60" s="28">
        <f>C45+C58</f>
        <v>112638</v>
      </c>
      <c r="D60" s="27">
        <f>C60/12</f>
        <v>9386.5</v>
      </c>
      <c r="E60" s="30">
        <f>C60/C5</f>
        <v>1.12638</v>
      </c>
    </row>
    <row r="62" ht="12.75">
      <c r="A62" s="35" t="s">
        <v>41</v>
      </c>
    </row>
    <row r="63" ht="12.75">
      <c r="A63" s="35" t="s">
        <v>44</v>
      </c>
    </row>
    <row r="65" spans="1:5" ht="12.75">
      <c r="A65" s="6" t="s">
        <v>36</v>
      </c>
      <c r="B65" s="3"/>
      <c r="C65" s="31">
        <v>50000</v>
      </c>
      <c r="D65" s="27">
        <f>C65/12</f>
        <v>4166.666666666667</v>
      </c>
      <c r="E65" s="25">
        <f>C65/C5</f>
        <v>0.5</v>
      </c>
    </row>
    <row r="66" spans="1:5" ht="12.75">
      <c r="A66" s="3"/>
      <c r="B66" s="3"/>
      <c r="C66" s="22"/>
      <c r="D66" s="22"/>
      <c r="E66" s="24"/>
    </row>
    <row r="67" spans="1:5" ht="12.75">
      <c r="A67" s="6" t="s">
        <v>37</v>
      </c>
      <c r="C67" s="28">
        <f>C45+C65</f>
        <v>122638</v>
      </c>
      <c r="D67" s="27">
        <f>C67/12</f>
        <v>10219.833333333334</v>
      </c>
      <c r="E67" s="34">
        <v>1.15</v>
      </c>
    </row>
    <row r="69" spans="3:5" ht="12.75">
      <c r="C69" s="1" t="s">
        <v>43</v>
      </c>
      <c r="D69" s="33">
        <f>C67/E67</f>
        <v>106641.73913043478</v>
      </c>
      <c r="E69" s="32"/>
    </row>
  </sheetData>
  <mergeCells count="4">
    <mergeCell ref="A52:E52"/>
    <mergeCell ref="A53:E53"/>
    <mergeCell ref="B1:E1"/>
    <mergeCell ref="A51:E5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Rex Rains</cp:lastModifiedBy>
  <dcterms:created xsi:type="dcterms:W3CDTF">1996-10-14T23:33:28Z</dcterms:created>
  <dcterms:modified xsi:type="dcterms:W3CDTF">2003-04-18T20:33:55Z</dcterms:modified>
  <cp:category/>
  <cp:version/>
  <cp:contentType/>
  <cp:contentStatus/>
</cp:coreProperties>
</file>